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arlett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1" name="ID_0CA385FFAA6549C5A6B1D6243B831F4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49520" y="66195575"/>
          <a:ext cx="1699260" cy="525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3" name="ID_0F26AE7A3DA9472BB4ABC5DE10535CA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5605" y="74571860"/>
          <a:ext cx="92964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9" name="ID_A82C76E23DAD499081C0019549E5A3A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49570" y="79550260"/>
          <a:ext cx="98171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7E0CAAF59C8E43879B59790686B3B9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363845" y="84528660"/>
          <a:ext cx="1153795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1" name="ID_5B941419AB4C4A5DB5AE986279BF34D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049520" y="62219840"/>
          <a:ext cx="1699260" cy="10083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94F4ED2DBFAA497C8ECA2F7CCCFB412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5605" y="78305660"/>
          <a:ext cx="92964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33B3CC0B3944463E89BBEA8EDFD9073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49570" y="80794860"/>
          <a:ext cx="98171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9993FFDF9C964E5EBF485729E4EA32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538605" y="35272980"/>
          <a:ext cx="7010400" cy="6772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480A30645E4B4788A93A91A07E7C97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74140" y="40220265"/>
          <a:ext cx="14382750" cy="62388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<sst xmlns="http://schemas.openxmlformats.org/spreadsheetml/2006/main" count="53" uniqueCount="28">
  <si>
    <t>位置</t>
  </si>
  <si>
    <t>厅</t>
  </si>
  <si>
    <t>平面图</t>
  </si>
  <si>
    <t>名称</t>
  </si>
  <si>
    <t>参考尺寸</t>
  </si>
  <si>
    <t>单位</t>
  </si>
  <si>
    <t>数量</t>
  </si>
  <si>
    <t>参考外观样式</t>
  </si>
  <si>
    <t>参考材质</t>
  </si>
  <si>
    <t>说明</t>
  </si>
  <si>
    <t>品茗/茶室</t>
  </si>
  <si>
    <t>国内</t>
  </si>
  <si>
    <t>茶桌组合-茶台</t>
  </si>
  <si>
    <t>W2200*D800*H750</t>
  </si>
  <si>
    <t>件</t>
  </si>
  <si>
    <t>WD-01深色山纹木皮饰面/MT-01乱纹不锈钢饰面/ST-05绿野仙踪石材台面</t>
  </si>
  <si>
    <t>现装修交付标准</t>
  </si>
  <si>
    <t>茶桌组合-石墩</t>
  </si>
  <si>
    <t>W600*D470*H620</t>
  </si>
  <si>
    <t>WD-01深色山纹木皮饰面/绿野仙踪石材</t>
  </si>
  <si>
    <t>茶桌组合-单椅</t>
  </si>
  <si>
    <t>W580*D615*H800</t>
  </si>
  <si>
    <t>WD-01深色山纹木皮饰面/UP-06布艺</t>
  </si>
  <si>
    <t>茶桌组合-矮凳</t>
  </si>
  <si>
    <t>W500*D523*H600</t>
  </si>
  <si>
    <t>MT-01乱纹不锈钢饰面/UP-03坐垫布艺/UP-11靠背皮革</t>
  </si>
  <si>
    <t>国际</t>
  </si>
  <si>
    <t>W2800*D950*H830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</si>
</sst>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horizontal="center" vertical="center"/>
    </xf>
    <xf numFmtId="0" fontId="25" fillId="0" borderId="0">
      <alignment horizontal="center"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zoomScale="55" zoomScaleNormal="55" workbookViewId="0">
      <selection activeCell="P8" sqref="P8"/>
    </sheetView>
  </sheetViews>
  <sheetFormatPr defaultColWidth="8.89090909090909" defaultRowHeight="16.5"/>
  <cols>
    <col min="1" max="2" width="8.89090909090909" style="4"/>
    <col min="3" max="3" width="24.1181818181818" style="5" customWidth="1"/>
    <col min="4" max="4" width="8.89090909090909" style="4"/>
    <col min="5" max="5" width="21.9818181818182" style="4" customWidth="1"/>
    <col min="6" max="7" width="8.89090909090909" style="4"/>
    <col min="8" max="8" width="25.9545454545455" style="4" customWidth="1"/>
    <col min="9" max="9" width="19.2545454545455" style="4" customWidth="1"/>
    <col min="10" max="10" width="29.7090909090909" style="6" customWidth="1"/>
    <col min="11" max="16384" width="8.89090909090909" style="5"/>
  </cols>
  <sheetData>
    <row r="1" ht="29" customHeight="1" spans="1:10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 s="1" customFormat="1" ht="98" customHeight="1" spans="1:10">
      <c r="A2" s="8" t="s">
        <v>10</v>
      </c>
      <c r="B2" s="9" t="s">
        <v>11</v>
      </c>
      <c r="C2" s="10" t="str">
        <f>_xlfn.DISPIMG("ID_9993FFDF9C964E5EBF485729E4EA3214",1)</f>
        <v>=DISPIMG("ID_9993FFDF9C964E5EBF485729E4EA3214",1)</v>
      </c>
      <c r="D2" s="11" t="s">
        <v>12</v>
      </c>
      <c r="E2" s="11" t="s">
        <v>13</v>
      </c>
      <c r="F2" s="11" t="s">
        <v>14</v>
      </c>
      <c r="G2" s="11">
        <v>1</v>
      </c>
      <c r="H2" s="11" t="str">
        <f>_xlfn.DISPIMG("ID_0CA385FFAA6549C5A6B1D6243B831F4B",1)</f>
        <v>=DISPIMG("ID_0CA385FFAA6549C5A6B1D6243B831F4B",1)</v>
      </c>
      <c r="I2" s="11" t="s">
        <v>15</v>
      </c>
      <c r="J2" s="12" t="s">
        <v>16</v>
      </c>
    </row>
    <row r="3" s="1" customFormat="1" ht="98" customHeight="1" spans="1:10">
      <c r="A3" s="13"/>
      <c r="B3" s="14"/>
      <c r="C3" s="15"/>
      <c r="D3" s="16" t="s">
        <v>17</v>
      </c>
      <c r="E3" s="16" t="s">
        <v>18</v>
      </c>
      <c r="F3" s="16" t="s">
        <v>14</v>
      </c>
      <c r="G3" s="16">
        <v>1</v>
      </c>
      <c r="H3" s="16" t="str">
        <f>_xlfn.DISPIMG("ID_7E0CAAF59C8E43879B59790686B3B967",1)</f>
        <v>=DISPIMG("ID_7E0CAAF59C8E43879B59790686B3B967",1)</v>
      </c>
      <c r="I3" s="11" t="s">
        <v>19</v>
      </c>
      <c r="J3" s="12" t="s">
        <v>16</v>
      </c>
    </row>
    <row r="4" s="1" customFormat="1" ht="98" customHeight="1" spans="1:10">
      <c r="A4" s="13"/>
      <c r="B4" s="17"/>
      <c r="C4" s="18"/>
      <c r="D4" s="11" t="s">
        <v>20</v>
      </c>
      <c r="E4" s="11" t="s">
        <v>21</v>
      </c>
      <c r="F4" s="11" t="s">
        <v>14</v>
      </c>
      <c r="G4" s="11">
        <v>1</v>
      </c>
      <c r="H4" s="11" t="str">
        <f>_xlfn.DISPIMG("ID_0F26AE7A3DA9472BB4ABC5DE10535CA9",1)</f>
        <v>=DISPIMG("ID_0F26AE7A3DA9472BB4ABC5DE10535CA9",1)</v>
      </c>
      <c r="I4" s="11" t="s">
        <v>22</v>
      </c>
      <c r="J4" s="12" t="s">
        <v>16</v>
      </c>
    </row>
    <row r="5" s="1" customFormat="1" ht="98" customHeight="1" spans="1:10">
      <c r="A5" s="13"/>
      <c r="B5" s="17"/>
      <c r="C5" s="18"/>
      <c r="D5" s="11" t="s">
        <v>23</v>
      </c>
      <c r="E5" s="11" t="s">
        <v>24</v>
      </c>
      <c r="F5" s="11" t="s">
        <v>14</v>
      </c>
      <c r="G5" s="11">
        <v>3</v>
      </c>
      <c r="H5" s="11" t="str">
        <f>_xlfn.DISPIMG("ID_A82C76E23DAD499081C0019549E5A3A1",1)</f>
        <v>=DISPIMG("ID_A82C76E23DAD499081C0019549E5A3A1",1)</v>
      </c>
      <c r="I5" s="11" t="s">
        <v>25</v>
      </c>
      <c r="J5" s="12" t="s">
        <v>16</v>
      </c>
    </row>
    <row r="6" s="2" customFormat="1" ht="98" customHeight="1" spans="1:10">
      <c r="A6" s="13"/>
      <c r="B6" s="19" t="s">
        <v>26</v>
      </c>
      <c r="C6" s="10" t="str">
        <f>_xlfn.DISPIMG("ID_480A30645E4B4788A93A91A07E7C9749",1)</f>
        <v>=DISPIMG("ID_480A30645E4B4788A93A91A07E7C9749",1)</v>
      </c>
      <c r="D6" s="11" t="s">
        <v>12</v>
      </c>
      <c r="E6" s="11" t="s">
        <v>27</v>
      </c>
      <c r="F6" s="11" t="s">
        <v>14</v>
      </c>
      <c r="G6" s="11">
        <v>1</v>
      </c>
      <c r="H6" s="11" t="str">
        <f>_xlfn.DISPIMG("ID_5B941419AB4C4A5DB5AE986279BF34D5",1)</f>
        <v>=DISPIMG("ID_5B941419AB4C4A5DB5AE986279BF34D5",1)</v>
      </c>
      <c r="I6" s="11" t="s">
        <v>15</v>
      </c>
      <c r="J6" s="12" t="s">
        <v>16</v>
      </c>
    </row>
    <row r="7" s="1" customFormat="1" ht="98" customHeight="1" spans="1:10">
      <c r="A7" s="13"/>
      <c r="B7" s="14"/>
      <c r="C7" s="18"/>
      <c r="D7" s="16" t="s">
        <v>17</v>
      </c>
      <c r="E7" s="16" t="s">
        <v>18</v>
      </c>
      <c r="F7" s="16" t="s">
        <v>14</v>
      </c>
      <c r="G7" s="16">
        <v>1</v>
      </c>
      <c r="H7" s="16" t="str">
        <f>_xlfn.DISPIMG("ID_7E0CAAF59C8E43879B59790686B3B967",1)</f>
        <v>=DISPIMG("ID_7E0CAAF59C8E43879B59790686B3B967",1)</v>
      </c>
      <c r="I7" s="11" t="s">
        <v>19</v>
      </c>
      <c r="J7" s="12" t="s">
        <v>16</v>
      </c>
    </row>
    <row r="8" s="2" customFormat="1" ht="98" customHeight="1" spans="1:10">
      <c r="A8" s="13"/>
      <c r="B8" s="20"/>
      <c r="C8" s="18"/>
      <c r="D8" s="11" t="s">
        <v>20</v>
      </c>
      <c r="E8" s="11" t="s">
        <v>21</v>
      </c>
      <c r="F8" s="11" t="s">
        <v>14</v>
      </c>
      <c r="G8" s="11">
        <v>1</v>
      </c>
      <c r="H8" s="11" t="str">
        <f>_xlfn.DISPIMG("ID_94F4ED2DBFAA497C8ECA2F7CCCFB412B",1)</f>
        <v>=DISPIMG("ID_94F4ED2DBFAA497C8ECA2F7CCCFB412B",1)</v>
      </c>
      <c r="I8" s="11" t="s">
        <v>22</v>
      </c>
      <c r="J8" s="12" t="s">
        <v>16</v>
      </c>
    </row>
    <row r="9" s="3" customFormat="1" ht="98" customHeight="1" spans="1:10">
      <c r="A9" s="16"/>
      <c r="B9" s="21"/>
      <c r="C9" s="15"/>
      <c r="D9" s="11" t="s">
        <v>23</v>
      </c>
      <c r="E9" s="11" t="s">
        <v>24</v>
      </c>
      <c r="F9" s="11" t="s">
        <v>14</v>
      </c>
      <c r="G9" s="11">
        <v>4</v>
      </c>
      <c r="H9" s="11" t="str">
        <f>_xlfn.DISPIMG("ID_33B3CC0B3944463E89BBEA8EDFD90739",1)</f>
        <v>=DISPIMG("ID_33B3CC0B3944463E89BBEA8EDFD90739",1)</v>
      </c>
      <c r="I9" s="11" t="s">
        <v>25</v>
      </c>
      <c r="J9" s="12" t="s">
        <v>16</v>
      </c>
    </row>
  </sheetData>
  <mergeCells count="5">
    <mergeCell ref="A2:A9"/>
    <mergeCell ref="B2:B5"/>
    <mergeCell ref="B6:B9"/>
    <mergeCell ref="C2:C5"/>
    <mergeCell ref="C6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曹思佳佳</cp:lastModifiedBy>
  <dcterms:created xsi:type="dcterms:W3CDTF">2026-09-23T14:52:00Z</dcterms:created>
  <dcterms:modified xsi:type="dcterms:W3CDTF">2026-10-04T05:49:42Z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4C1687B4CAED4288B34506B8197397EA_13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